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hool fe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FF5F7183"/>
      <sz val="8"/>
    </font>
    <font>
      <name val="Calibri"/>
      <b val="1"/>
      <color rgb="FF12263F"/>
      <sz val="16"/>
    </font>
    <font>
      <name val="Calibri"/>
      <i val="1"/>
      <color rgb="FF5F7183"/>
      <sz val="9"/>
    </font>
    <font>
      <name val="Calibri"/>
      <b val="1"/>
      <color rgb="FF12263F"/>
      <sz val="10"/>
    </font>
    <font>
      <name val="Calibri"/>
      <color rgb="FF22303F"/>
      <sz val="10"/>
    </font>
    <font>
      <name val="Calibri"/>
      <b val="1"/>
      <color rgb="FF1F4E79"/>
      <sz val="10"/>
    </font>
    <font>
      <name val="Calibri"/>
      <b val="1"/>
      <color rgb="FFFFFFFF"/>
      <sz val="10"/>
    </font>
  </fonts>
  <fills count="6">
    <fill>
      <patternFill/>
    </fill>
    <fill>
      <patternFill patternType="gray125"/>
    </fill>
    <fill>
      <patternFill patternType="solid">
        <fgColor rgb="FFFFF7ED"/>
      </patternFill>
    </fill>
    <fill>
      <patternFill patternType="solid">
        <fgColor rgb="FF12263F"/>
      </patternFill>
    </fill>
    <fill>
      <patternFill patternType="solid">
        <fgColor rgb="FFF5F7FA"/>
      </patternFill>
    </fill>
    <fill>
      <patternFill patternType="solid">
        <fgColor rgb="FFE8EDF3"/>
      </patternFill>
    </fill>
  </fills>
  <borders count="2">
    <border>
      <left/>
      <right/>
      <top/>
      <bottom/>
      <diagonal/>
    </border>
    <border>
      <left style="thin">
        <color rgb="FFDFE5EC"/>
      </left>
      <right style="thin">
        <color rgb="FFDFE5EC"/>
      </right>
      <top style="thin">
        <color rgb="FFDFE5EC"/>
      </top>
      <bottom style="thin">
        <color rgb="FFDFE5EC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pivotButton="0" quotePrefix="0" xfId="0"/>
    <xf numFmtId="3" fontId="6" fillId="2" borderId="1" applyAlignment="1" pivotButton="0" quotePrefix="0" xfId="0">
      <alignment horizontal="right"/>
    </xf>
    <xf numFmtId="0" fontId="3" fillId="0" borderId="0" applyAlignment="1" pivotButton="0" quotePrefix="0" xfId="0">
      <alignment vertical="center" wrapText="1"/>
    </xf>
    <xf numFmtId="2" fontId="6" fillId="2" borderId="1" applyAlignment="1" pivotButton="0" quotePrefix="0" xfId="0">
      <alignment horizontal="right"/>
    </xf>
    <xf numFmtId="164" fontId="6" fillId="2" borderId="1" applyAlignment="1" pivotButton="0" quotePrefix="0" xfId="0">
      <alignment horizontal="right"/>
    </xf>
    <xf numFmtId="1" fontId="6" fillId="2" borderId="1" applyAlignment="1" pivotButton="0" quotePrefix="0" xfId="0">
      <alignment horizontal="right"/>
    </xf>
    <xf numFmtId="0" fontId="7" fillId="3" borderId="1" applyAlignment="1" pivotButton="0" quotePrefix="0" xfId="0">
      <alignment horizontal="left" vertical="center" wrapText="1"/>
    </xf>
    <xf numFmtId="0" fontId="5" fillId="4" borderId="1" pivotButton="0" quotePrefix="0" xfId="0"/>
    <xf numFmtId="3" fontId="5" fillId="4" borderId="1" applyAlignment="1" pivotButton="0" quotePrefix="0" xfId="0">
      <alignment horizontal="right"/>
    </xf>
    <xf numFmtId="2" fontId="5" fillId="4" borderId="1" applyAlignment="1" pivotButton="0" quotePrefix="0" xfId="0">
      <alignment horizontal="right"/>
    </xf>
    <xf numFmtId="3" fontId="4" fillId="4" borderId="1" applyAlignment="1" pivotButton="0" quotePrefix="0" xfId="0">
      <alignment horizontal="right"/>
    </xf>
    <xf numFmtId="0" fontId="5" fillId="0" borderId="1" pivotButton="0" quotePrefix="0" xfId="0"/>
    <xf numFmtId="3" fontId="5" fillId="0" borderId="1" applyAlignment="1" pivotButton="0" quotePrefix="0" xfId="0">
      <alignment horizontal="right"/>
    </xf>
    <xf numFmtId="2" fontId="5" fillId="0" borderId="1" applyAlignment="1" pivotButton="0" quotePrefix="0" xfId="0">
      <alignment horizontal="right"/>
    </xf>
    <xf numFmtId="0" fontId="4" fillId="5" borderId="1" pivotButton="0" quotePrefix="0" xfId="0"/>
    <xf numFmtId="0" fontId="0" fillId="5" borderId="1" pivotButton="0" quotePrefix="0" xfId="0"/>
    <xf numFmtId="3" fontId="4" fillId="5" borderId="1" applyAlignment="1" pivotButton="0" quotePrefix="0" xfId="0">
      <alignment horizontal="right"/>
    </xf>
    <xf numFmtId="0" fontId="3" fillId="4" borderId="1" pivotButton="0" quotePrefix="0" xfId="0"/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30" customWidth="1" min="3" max="3"/>
    <col width="20" customWidth="1" min="4" max="4"/>
    <col width="20" customWidth="1" min="5" max="5"/>
    <col width="22" customWidth="1" min="6" max="6"/>
  </cols>
  <sheetData>
    <row r="1">
      <c r="A1" s="1" t="inlineStr">
        <is>
          <t>VIETNAM FROM DAY ONE  ·  AN HONEST RELOCATION GUIDE</t>
        </is>
      </c>
    </row>
    <row r="2" ht="24" customHeight="1">
      <c r="A2" s="2" t="inlineStr">
        <is>
          <t>The School-Fees Worksheet</t>
        </is>
      </c>
    </row>
    <row r="3" ht="32" customHeight="1">
      <c r="A3" s="3" t="inlineStr">
        <is>
          <t>Headline × 1.25 for year one, then +7% a year, compounding. The two numbers school tours do not volunteer, modelled across the whole enrolment.</t>
        </is>
      </c>
    </row>
    <row r="5">
      <c r="A5" s="4" t="inlineStr">
        <is>
          <t>Your inputs</t>
        </is>
      </c>
    </row>
    <row r="6">
      <c r="A6" s="5" t="inlineStr">
        <is>
          <t>Headline annual tuition (VND)</t>
        </is>
      </c>
      <c r="B6" s="6" t="n"/>
      <c r="C6" s="7" t="inlineStr">
        <is>
          <t>The number on the fee schedule, primary years</t>
        </is>
      </c>
    </row>
    <row r="7">
      <c r="A7" s="5" t="inlineStr">
        <is>
          <t>First-year uplift</t>
        </is>
      </c>
      <c r="B7" s="8" t="n">
        <v>1.25</v>
      </c>
      <c r="C7" s="7" t="inlineStr">
        <is>
          <t>Application, registration, capital levies, technology, meals, transport — the book says 20–30% above headline</t>
        </is>
      </c>
    </row>
    <row r="8">
      <c r="A8" s="5" t="inlineStr">
        <is>
          <t>Annual increase</t>
        </is>
      </c>
      <c r="B8" s="9" t="n">
        <v>0.07000000000000001</v>
      </c>
      <c r="C8" s="7" t="inlineStr">
        <is>
          <t>Fees rise 5–10% a year, compounding through the enrolment</t>
        </is>
      </c>
    </row>
    <row r="9">
      <c r="A9" s="5" t="inlineStr">
        <is>
          <t>Years of enrolment planned</t>
        </is>
      </c>
      <c r="B9" s="10" t="n">
        <v>6</v>
      </c>
      <c r="C9" s="7" t="inlineStr">
        <is>
          <t>Count to the eldest child's year-eleven date</t>
        </is>
      </c>
    </row>
    <row r="10">
      <c r="A10" s="5" t="inlineStr">
        <is>
          <t>Number of children</t>
        </is>
      </c>
      <c r="B10" s="10" t="n">
        <v>1</v>
      </c>
      <c r="C10" s="7" t="inlineStr">
        <is>
          <t>Multiplies the whole model</t>
        </is>
      </c>
    </row>
    <row r="12">
      <c r="A12" s="4" t="inlineStr">
        <is>
          <t>Year by year</t>
        </is>
      </c>
    </row>
    <row r="13" ht="26" customHeight="1">
      <c r="A13" s="11" t="inlineStr">
        <is>
          <t>Year</t>
        </is>
      </c>
      <c r="B13" s="11" t="inlineStr">
        <is>
          <t>Headline that year (VND)</t>
        </is>
      </c>
      <c r="C13" s="11" t="inlineStr">
        <is>
          <t>Multiplier</t>
        </is>
      </c>
      <c r="D13" s="11" t="inlineStr">
        <is>
          <t>Cost that year, one child (VND)</t>
        </is>
      </c>
      <c r="E13" s="11" t="inlineStr">
        <is>
          <t>Cost that year, all children (VND)</t>
        </is>
      </c>
      <c r="F13" s="11" t="inlineStr">
        <is>
          <t>Running total (VND)</t>
        </is>
      </c>
    </row>
    <row r="14">
      <c r="A14" s="12" t="inlineStr">
        <is>
          <t>Year 1</t>
        </is>
      </c>
      <c r="B14" s="13">
        <f>IF($B$6="","",IF(1&gt;$B$9,"",$B$6*(1+$B$8)^0))</f>
        <v/>
      </c>
      <c r="C14" s="14">
        <f>IF($B14="","",IF(1=1,$B$7,1))</f>
        <v/>
      </c>
      <c r="D14" s="13">
        <f>IF($B14="","",$B14*$C14)</f>
        <v/>
      </c>
      <c r="E14" s="13">
        <f>IF($D14="","",$D14*$B$10)</f>
        <v/>
      </c>
      <c r="F14" s="15">
        <f>IF($E14="","",SUM($E$14:$E14))</f>
        <v/>
      </c>
    </row>
    <row r="15">
      <c r="A15" s="16" t="inlineStr">
        <is>
          <t>Year 2</t>
        </is>
      </c>
      <c r="B15" s="17">
        <f>IF($B$6="","",IF(2&gt;$B$9,"",$B$6*(1+$B$8)^1))</f>
        <v/>
      </c>
      <c r="C15" s="18">
        <f>IF($B15="","",IF(2=1,$B$7,1))</f>
        <v/>
      </c>
      <c r="D15" s="17">
        <f>IF($B15="","",$B15*$C15)</f>
        <v/>
      </c>
      <c r="E15" s="17">
        <f>IF($D15="","",$D15*$B$10)</f>
        <v/>
      </c>
      <c r="F15" s="17">
        <f>IF($E15="","",SUM($E$14:$E15))</f>
        <v/>
      </c>
    </row>
    <row r="16">
      <c r="A16" s="12" t="inlineStr">
        <is>
          <t>Year 3</t>
        </is>
      </c>
      <c r="B16" s="13">
        <f>IF($B$6="","",IF(3&gt;$B$9,"",$B$6*(1+$B$8)^2))</f>
        <v/>
      </c>
      <c r="C16" s="14">
        <f>IF($B16="","",IF(3=1,$B$7,1))</f>
        <v/>
      </c>
      <c r="D16" s="13">
        <f>IF($B16="","",$B16*$C16)</f>
        <v/>
      </c>
      <c r="E16" s="13">
        <f>IF($D16="","",$D16*$B$10)</f>
        <v/>
      </c>
      <c r="F16" s="13">
        <f>IF($E16="","",SUM($E$14:$E16))</f>
        <v/>
      </c>
    </row>
    <row r="17">
      <c r="A17" s="16" t="inlineStr">
        <is>
          <t>Year 4</t>
        </is>
      </c>
      <c r="B17" s="17">
        <f>IF($B$6="","",IF(4&gt;$B$9,"",$B$6*(1+$B$8)^3))</f>
        <v/>
      </c>
      <c r="C17" s="18">
        <f>IF($B17="","",IF(4=1,$B$7,1))</f>
        <v/>
      </c>
      <c r="D17" s="17">
        <f>IF($B17="","",$B17*$C17)</f>
        <v/>
      </c>
      <c r="E17" s="17">
        <f>IF($D17="","",$D17*$B$10)</f>
        <v/>
      </c>
      <c r="F17" s="17">
        <f>IF($E17="","",SUM($E$14:$E17))</f>
        <v/>
      </c>
    </row>
    <row r="18">
      <c r="A18" s="12" t="inlineStr">
        <is>
          <t>Year 5</t>
        </is>
      </c>
      <c r="B18" s="13">
        <f>IF($B$6="","",IF(5&gt;$B$9,"",$B$6*(1+$B$8)^4))</f>
        <v/>
      </c>
      <c r="C18" s="14">
        <f>IF($B18="","",IF(5=1,$B$7,1))</f>
        <v/>
      </c>
      <c r="D18" s="13">
        <f>IF($B18="","",$B18*$C18)</f>
        <v/>
      </c>
      <c r="E18" s="13">
        <f>IF($D18="","",$D18*$B$10)</f>
        <v/>
      </c>
      <c r="F18" s="13">
        <f>IF($E18="","",SUM($E$14:$E18))</f>
        <v/>
      </c>
    </row>
    <row r="19">
      <c r="A19" s="16" t="inlineStr">
        <is>
          <t>Year 6</t>
        </is>
      </c>
      <c r="B19" s="17">
        <f>IF($B$6="","",IF(6&gt;$B$9,"",$B$6*(1+$B$8)^5))</f>
        <v/>
      </c>
      <c r="C19" s="18">
        <f>IF($B19="","",IF(6=1,$B$7,1))</f>
        <v/>
      </c>
      <c r="D19" s="17">
        <f>IF($B19="","",$B19*$C19)</f>
        <v/>
      </c>
      <c r="E19" s="17">
        <f>IF($D19="","",$D19*$B$10)</f>
        <v/>
      </c>
      <c r="F19" s="17">
        <f>IF($E19="","",SUM($E$14:$E19))</f>
        <v/>
      </c>
    </row>
    <row r="20">
      <c r="A20" s="12" t="inlineStr">
        <is>
          <t>Year 7</t>
        </is>
      </c>
      <c r="B20" s="13">
        <f>IF($B$6="","",IF(7&gt;$B$9,"",$B$6*(1+$B$8)^6))</f>
        <v/>
      </c>
      <c r="C20" s="14">
        <f>IF($B20="","",IF(7=1,$B$7,1))</f>
        <v/>
      </c>
      <c r="D20" s="13">
        <f>IF($B20="","",$B20*$C20)</f>
        <v/>
      </c>
      <c r="E20" s="13">
        <f>IF($D20="","",$D20*$B$10)</f>
        <v/>
      </c>
      <c r="F20" s="13">
        <f>IF($E20="","",SUM($E$14:$E20))</f>
        <v/>
      </c>
    </row>
    <row r="21">
      <c r="A21" s="16" t="inlineStr">
        <is>
          <t>Year 8</t>
        </is>
      </c>
      <c r="B21" s="17">
        <f>IF($B$6="","",IF(8&gt;$B$9,"",$B$6*(1+$B$8)^7))</f>
        <v/>
      </c>
      <c r="C21" s="18">
        <f>IF($B21="","",IF(8=1,$B$7,1))</f>
        <v/>
      </c>
      <c r="D21" s="17">
        <f>IF($B21="","",$B21*$C21)</f>
        <v/>
      </c>
      <c r="E21" s="17">
        <f>IF($D21="","",$D21*$B$10)</f>
        <v/>
      </c>
      <c r="F21" s="17">
        <f>IF($E21="","",SUM($E$14:$E21))</f>
        <v/>
      </c>
    </row>
    <row r="22">
      <c r="A22" s="12" t="inlineStr">
        <is>
          <t>Year 9</t>
        </is>
      </c>
      <c r="B22" s="13">
        <f>IF($B$6="","",IF(9&gt;$B$9,"",$B$6*(1+$B$8)^8))</f>
        <v/>
      </c>
      <c r="C22" s="14">
        <f>IF($B22="","",IF(9=1,$B$7,1))</f>
        <v/>
      </c>
      <c r="D22" s="13">
        <f>IF($B22="","",$B22*$C22)</f>
        <v/>
      </c>
      <c r="E22" s="13">
        <f>IF($D22="","",$D22*$B$10)</f>
        <v/>
      </c>
      <c r="F22" s="13">
        <f>IF($E22="","",SUM($E$14:$E22))</f>
        <v/>
      </c>
    </row>
    <row r="23">
      <c r="A23" s="16" t="inlineStr">
        <is>
          <t>Year 10</t>
        </is>
      </c>
      <c r="B23" s="17">
        <f>IF($B$6="","",IF(10&gt;$B$9,"",$B$6*(1+$B$8)^9))</f>
        <v/>
      </c>
      <c r="C23" s="18">
        <f>IF($B23="","",IF(10=1,$B$7,1))</f>
        <v/>
      </c>
      <c r="D23" s="17">
        <f>IF($B23="","",$B23*$C23)</f>
        <v/>
      </c>
      <c r="E23" s="17">
        <f>IF($D23="","",$D23*$B$10)</f>
        <v/>
      </c>
      <c r="F23" s="17">
        <f>IF($E23="","",SUM($E$14:$E23))</f>
        <v/>
      </c>
    </row>
    <row r="24">
      <c r="A24" s="12" t="inlineStr">
        <is>
          <t>Year 11</t>
        </is>
      </c>
      <c r="B24" s="13">
        <f>IF($B$6="","",IF(11&gt;$B$9,"",$B$6*(1+$B$8)^10))</f>
        <v/>
      </c>
      <c r="C24" s="14">
        <f>IF($B24="","",IF(11=1,$B$7,1))</f>
        <v/>
      </c>
      <c r="D24" s="13">
        <f>IF($B24="","",$B24*$C24)</f>
        <v/>
      </c>
      <c r="E24" s="13">
        <f>IF($D24="","",$D24*$B$10)</f>
        <v/>
      </c>
      <c r="F24" s="13">
        <f>IF($E24="","",SUM($E$14:$E24))</f>
        <v/>
      </c>
    </row>
    <row r="25">
      <c r="A25" s="16" t="inlineStr">
        <is>
          <t>Year 12</t>
        </is>
      </c>
      <c r="B25" s="17">
        <f>IF($B$6="","",IF(12&gt;$B$9,"",$B$6*(1+$B$8)^11))</f>
        <v/>
      </c>
      <c r="C25" s="18">
        <f>IF($B25="","",IF(12=1,$B$7,1))</f>
        <v/>
      </c>
      <c r="D25" s="17">
        <f>IF($B25="","",$B25*$C25)</f>
        <v/>
      </c>
      <c r="E25" s="17">
        <f>IF($D25="","",$D25*$B$10)</f>
        <v/>
      </c>
      <c r="F25" s="17">
        <f>IF($E25="","",SUM($E$14:$E25))</f>
        <v/>
      </c>
    </row>
    <row r="26">
      <c r="A26" s="19" t="inlineStr">
        <is>
          <t>Total cost of the enrolment</t>
        </is>
      </c>
      <c r="B26" s="20" t="n"/>
      <c r="C26" s="20" t="n"/>
      <c r="D26" s="20" t="n"/>
      <c r="E26" s="21">
        <f>SUM(E14:E25)</f>
        <v/>
      </c>
      <c r="F26" s="21">
        <f>E26</f>
        <v/>
      </c>
    </row>
    <row r="28">
      <c r="A28" s="4" t="inlineStr">
        <is>
          <t>Reference — the fee landscape, verified July 2026</t>
        </is>
      </c>
    </row>
    <row r="29" ht="26" customHeight="1">
      <c r="A29" s="11" t="inlineStr">
        <is>
          <t>Tier</t>
        </is>
      </c>
      <c r="B29" s="11" t="inlineStr">
        <is>
          <t>Annual range (VND)</t>
        </is>
      </c>
      <c r="C29" s="11" t="inlineStr">
        <is>
          <t>Annual range (US$)</t>
        </is>
      </c>
      <c r="D29" s="11" t="inlineStr">
        <is>
          <t>What it buys</t>
        </is>
      </c>
      <c r="E29" s="11" t="inlineStr"/>
      <c r="F29" s="11" t="inlineStr"/>
    </row>
    <row r="30">
      <c r="A30" s="12" t="inlineStr">
        <is>
          <t>Budget international</t>
        </is>
      </c>
      <c r="B30" s="12" t="inlineStr">
        <is>
          <t>200–400m</t>
        </is>
      </c>
      <c r="C30" s="12" t="inlineStr">
        <is>
          <t>≈US$8–16k</t>
        </is>
      </c>
      <c r="D30" s="22" t="inlineStr">
        <is>
          <t>Newer / smaller schools, recognised curricula</t>
        </is>
      </c>
    </row>
    <row r="31">
      <c r="A31" s="16" t="inlineStr">
        <is>
          <t>Mid-tier</t>
        </is>
      </c>
      <c r="B31" s="16" t="inlineStr">
        <is>
          <t>450–700m</t>
        </is>
      </c>
      <c r="C31" s="16" t="inlineStr">
        <is>
          <t>≈US$18–28k</t>
        </is>
      </c>
      <c r="D31" s="23" t="inlineStr">
        <is>
          <t>Established schools, strong facilities</t>
        </is>
      </c>
    </row>
    <row r="32">
      <c r="A32" s="12" t="inlineStr">
        <is>
          <t>Premium</t>
        </is>
      </c>
      <c r="B32" s="12" t="inlineStr">
        <is>
          <t>750m–1.2b+</t>
        </is>
      </c>
      <c r="C32" s="12" t="inlineStr">
        <is>
          <t>≈US$30–48k</t>
        </is>
      </c>
      <c r="D32" s="22" t="inlineStr">
        <is>
          <t>The marquee names, full IB / IGCSE pipelines</t>
        </is>
      </c>
    </row>
    <row r="33">
      <c r="A33" s="16" t="inlineStr">
        <is>
          <t>Bilingual Vietnamese</t>
        </is>
      </c>
      <c r="B33" s="16" t="inlineStr">
        <is>
          <t>a fraction of the above</t>
        </is>
      </c>
      <c r="C33" s="16" t="inlineStr">
        <is>
          <t>—</t>
        </is>
      </c>
      <c r="D33" s="23" t="inlineStr">
        <is>
          <t>Real immersion, harder transition back to Australian schooling</t>
        </is>
      </c>
    </row>
    <row r="34">
      <c r="A34" s="12" t="inlineStr">
        <is>
          <t>Kindergarten</t>
        </is>
      </c>
      <c r="B34" s="12" t="inlineStr">
        <is>
          <t>4.5–18m per month</t>
        </is>
      </c>
      <c r="C34" s="12" t="inlineStr">
        <is>
          <t>—</t>
        </is>
      </c>
      <c r="D34" s="22" t="inlineStr">
        <is>
          <t>Cheap enough to barely register; the best language gift for a small child</t>
        </is>
      </c>
    </row>
    <row r="36" ht="28" customHeight="1">
      <c r="A36" s="3" t="inlineStr">
        <is>
          <t>•  The city gap is enormous. Da Nang's international options run 40–60% cheaper than Ho Chi Minh City's. For families, Chapter 3's city choice is substantially a schooling decision.</t>
        </is>
      </c>
    </row>
    <row r="37" ht="28" customHeight="1">
      <c r="A37" s="3" t="inlineStr">
        <is>
          <t>•  Pick the curriculum by the exit plan. Re-entering Australian schooling: Cambridge and IB transfer cleanly. Genuinely international: IB all the way. Don't know (most don't): mid-tier Cambridge in a cheaper city keeps every door open at half the burn.</t>
        </is>
      </c>
    </row>
    <row r="38" ht="28" customHeight="1">
      <c r="A38" s="3" t="inlineStr">
        <is>
          <t>•  Circle the eldest child's year-eleven date in the family calendar from day one. Vietnam as the primary-years adventure is one of the most successful family patterns there is — precisely because it was planned with its own ending.</t>
        </is>
      </c>
    </row>
    <row r="40" ht="28" customHeight="1">
      <c r="A40" s="3" t="inlineStr">
        <is>
          <t>Vietnam from Day One — An Honest Relocation Guide by David Bunney  ·  Ver 1.0 · August 2026  ·  Free to use and share  ·  mylifestyle.au/vietnam/updates. Figures verified July 2026. General information only, not financial advice. Schools publish next year's fees each spring — verify directly with each school.</t>
        </is>
      </c>
    </row>
  </sheetData>
  <mergeCells count="7">
    <mergeCell ref="A38:F38"/>
    <mergeCell ref="A3:H3"/>
    <mergeCell ref="A36:F36"/>
    <mergeCell ref="A2:H2"/>
    <mergeCell ref="A37:F37"/>
    <mergeCell ref="A40:F40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2026-08-06T06:38:47Z</dcterms:created>
  <dcterms:modified xmlns:dcterms="http://purl.org/dc/terms/" xmlns:xsi="http://www.w3.org/2001/XMLSchema-instance" xsi:type="dcterms:W3CDTF">2026-08-06T06:38:47Z</dcterms:modified>
</cp:coreProperties>
</file>